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วิทย์" sheetId="1" r:id="rId1"/>
    <sheet name="สังคม" sheetId="2" r:id="rId2"/>
    <sheet name="ทำนุ" sheetId="4" r:id="rId3"/>
  </sheets>
  <definedNames>
    <definedName name="_xlnm.Print_Area" localSheetId="0">วิทย์!$A$1:$M$39</definedName>
    <definedName name="_xlnm.Print_Titles" localSheetId="2">ทำนุ!$5:$6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27" i="1" l="1"/>
  <c r="H22" i="1"/>
  <c r="H29" i="1" l="1"/>
  <c r="H21" i="1"/>
  <c r="H20" i="1"/>
  <c r="H19" i="1"/>
  <c r="H18" i="1"/>
  <c r="H17" i="1"/>
  <c r="H9" i="4" l="1"/>
  <c r="H8" i="4"/>
  <c r="H8" i="1"/>
  <c r="H9" i="1"/>
  <c r="H10" i="1"/>
  <c r="H11" i="1"/>
  <c r="H12" i="4"/>
  <c r="H11" i="4"/>
  <c r="H15" i="2"/>
  <c r="H14" i="2"/>
  <c r="H13" i="2"/>
  <c r="H12" i="2"/>
  <c r="H11" i="2"/>
  <c r="H10" i="2"/>
  <c r="H9" i="2"/>
  <c r="H8" i="2"/>
  <c r="H15" i="1"/>
  <c r="H14" i="1"/>
  <c r="H13" i="1"/>
  <c r="D30" i="1" l="1"/>
  <c r="D28" i="1"/>
  <c r="D16" i="1"/>
  <c r="D7" i="2" l="1"/>
  <c r="D16" i="2"/>
  <c r="C30" i="1" l="1"/>
  <c r="C13" i="4" l="1"/>
</calcChain>
</file>

<file path=xl/sharedStrings.xml><?xml version="1.0" encoding="utf-8"?>
<sst xmlns="http://schemas.openxmlformats.org/spreadsheetml/2006/main" count="221" uniqueCount="97">
  <si>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</si>
  <si>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</si>
  <si>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</si>
  <si>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</si>
  <si>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</si>
  <si>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</si>
  <si>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</si>
  <si>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</si>
  <si>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</si>
  <si>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</si>
  <si>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</si>
  <si>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</si>
  <si>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</si>
  <si>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</si>
  <si>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</si>
  <si>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</si>
  <si>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</si>
  <si>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</si>
  <si>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(โครงการพัฒนาคุณภาพการจัดการศึกษา : ผลผลิตวิทย์ฯ)</t>
  </si>
  <si>
    <t>รวมทั้งสิ้น</t>
  </si>
  <si>
    <t>สำนักงานวิทยาเขตนครศรีธรรมราช</t>
  </si>
  <si>
    <t>สำนักงานวิทยาเขตนครศรีธรรมราช พื้นที่ทุ่งใหญ่</t>
  </si>
  <si>
    <t>สำนักงานวิทยาเขตนครศรีธรรมราช พื้นที่ไสใหญ่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</si>
  <si>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</si>
  <si>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</si>
  <si>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</si>
  <si>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</si>
  <si>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โครงการฝึกซ้อมพิธีรับพระราชทานปริญญาบัตร (พื้นที่ทุ่งใหญ่)</t>
  </si>
  <si>
    <t>โครงการสนับสนุนกิจกรรมปฐมนิเทศนักศึกษาใหม่ (พื้นที่ทุ่งใหญ่)</t>
  </si>
  <si>
    <t>โครงการสนับสนุนกิจกรรมปัจฉิมนิเทศนักศึกษา (พื้นที่ทุ่งใหญ่)</t>
  </si>
  <si>
    <t>โครงการสัมมนาเชิงปฏิบัติการเพิ่มศักยภาพการปฏิบัติงานบุคลากร (พื้นที่ทุ่งใหญ่)</t>
  </si>
  <si>
    <t>โครงการสัมมนาเชิงปฏิบัติการทำงานเป็นทีมและสานสัมพันธ์บุคลากร (พื้นที่ทุ่งใหญ่)</t>
  </si>
  <si>
    <t>โครงการพัฒนาศักยภาพห้องสมุด (ใช้เงินค่าบำรุงห้องสมุด 1.30 %)</t>
  </si>
  <si>
    <t>ภาคปกติ</t>
  </si>
  <si>
    <t>ภาคสมทบ</t>
  </si>
  <si>
    <t>งานหอพัก พื้นที่ทุ่งใหญ่</t>
  </si>
  <si>
    <t>โครงการวันเปิดหอ “สัมพันธ์ สายใย น้ำใจ น้องพี่” (พื้นที่ทุ่งใหญ่)</t>
  </si>
  <si>
    <t xml:space="preserve">โครงการสัมมนาเชิงปฏิบัติการเพื่อพัฒนาศักยภาพบุคลากร (พื้นที่ไสใหญ่) </t>
  </si>
  <si>
    <t xml:space="preserve">โครงการสนับสนุนกิจกรรมปฐมนิเทศนักศึกษาใหม่ (พื้นที่ไสใหญ่) </t>
  </si>
  <si>
    <t>โครงการสานสัมพันธ์เพื่อพัฒนาบุคลากรด้านงานกิจกรรม (พื้นที่ไสใหญ่)</t>
  </si>
  <si>
    <t>โครงการแลกเปลี่ยนเรียนรู้การปฏิบัติงานสายสนับสนุนการศึกษา (พื้นที่ไสใหญ่)</t>
  </si>
  <si>
    <t>โครงการฝึกซ้อมพิธีรับพระราชทานปริญญาบัตร (พื้นที่ไสใหญ่)</t>
  </si>
  <si>
    <t>โครงการฝึกอบรมสัมมนาการจัดการความรู้ เกี่ยวกับขั้นตอนวิธีปฏิบัติเกี่ยวกับการเบิกจ่ายเงิน (พื้นที่ไสใหญ่)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</si>
  <si>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</si>
  <si>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</si>
  <si>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</si>
  <si>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</si>
  <si>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</si>
  <si>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โครงการจัดกิจกรรมวันสำคัญของชาติ ศาสนา พระมหากษัตริย์ สืบทอดประเพณีวัฒนธรรมไทยและอนุรักษ์สิ่งแวดล้อม (ทุ่งใหญ่)</t>
  </si>
  <si>
    <t>โครงการจัดกิจกรรมวันไหว้ครู (ทุ่งใหญ่)</t>
  </si>
  <si>
    <t>โครงการจัดกิจกรรมวันสำคัญของชาติ ศาสนา พระมหากษัตริย์ สืบทอดประเพณีวัฒนธรรมไทยและอนุรักษ์สิ่งแวดล้อม (ไสใหญ่)</t>
  </si>
  <si>
    <t>โครงการจัดกิจกรรมวันไหว้ครู (ไสใหญ่)</t>
  </si>
  <si>
    <t>โครงการพัฒนาทักษะด้านภาษาต่างประเทศ พื้นที่ทุ่งใหญ่</t>
  </si>
  <si>
    <t>โครงการสัมมนาสร้างจิตสำนึกรักองค์กรและกิจกรรม
กระชับความสัมพันธ์บุคลากร</t>
  </si>
  <si>
    <t xml:space="preserve">โครงการพัฒนาบุคลากรสายสนับสนุน
</t>
  </si>
  <si>
    <t xml:space="preserve">โครงการปลูกจิตสำนึกรักษ์พลังงาน </t>
  </si>
  <si>
    <t>โครงการ มทร.ศรีวิชัย ไสใหญ่  ใจหนึ่งเดียว ไม่ยุ่งเกี่ยวยาเสพติด</t>
  </si>
  <si>
    <t>โครงการพัฒนาทักษะด้านภาษาต่างประเทศ พื้นที่ไสใหญ่</t>
  </si>
  <si>
    <t>งานหอพัก พื้นที่ไสใหญ่</t>
  </si>
  <si>
    <t>โครงการหอพักสีขาว (พื้นที่ไสใหญ่)</t>
  </si>
  <si>
    <t>-</t>
  </si>
  <si>
    <t>ม.ค.62</t>
  </si>
  <si>
    <t xml:space="preserve">ปกรณ์ ช่วยเจริญ 088-3862529 </t>
  </si>
  <si>
    <t>ม.ค.62, ก.พ.62</t>
  </si>
  <si>
    <t xml:space="preserve">อรุณ  เอียดฤทธิ์ 085-8854380 </t>
  </si>
  <si>
    <t>นางสาวทาริกา จันทรานุช 062-6692419</t>
  </si>
  <si>
    <t>น.ส. ญาดา  คงช่วย 075-773131 ต่อ 162</t>
  </si>
  <si>
    <t>น.ส.จีรภา  มานพพงษ์ 089-0730514</t>
  </si>
  <si>
    <t>นางเฉลิมขวัญ  พันธะกิจ 075-773131 ต่อ 121</t>
  </si>
  <si>
    <t>ก.พ.62, มี.ค. 62, เม.ย. 62, ก.ค.62, ส.ค.62, ก.ย. 61</t>
  </si>
  <si>
    <t>มิ.ย.62</t>
  </si>
  <si>
    <t>ธ.ค.61</t>
  </si>
  <si>
    <t>พ.ค.62</t>
  </si>
  <si>
    <t>ต.ค.61, ธ.ค.61, ม.ค.62, ก.พ.62, เม.ย.62, ก.ค.62, ส.ค.62</t>
  </si>
  <si>
    <t>นายสมชาย  เรืองสว่าง/0866395364</t>
  </si>
  <si>
    <t>นายคมสัน นันทสุนทร / 0994398448</t>
  </si>
  <si>
    <t>ผศ.อวยพร วงศ์กูล /089-8747616</t>
  </si>
  <si>
    <t>นางจงกลนี  ศรีจงกล /0840561256</t>
  </si>
  <si>
    <t>โครงการกิจกรรมเครือข่ายอุดมศึกษาจังหวัดนครศรีธรรมราช ประจำปี 2562</t>
  </si>
  <si>
    <t>ต.ค.61- ก.ย. 61</t>
  </si>
  <si>
    <t>ต.ค.61- ก.ย. 62</t>
  </si>
  <si>
    <t xml:space="preserve"> - ความพึงพอใจของผู้เข้าร่วมโครงการ ไม่น้อยกว่าร้อยละ 80
 - มีกิจกรรมความร่วมมืออย่างน้อย 1 กิจกรรม</t>
  </si>
  <si>
    <t xml:space="preserve"> - นักศึกษาที่เข้าร่วมกิจกรรมมีความรู้และเข้าใจในกิจกรรมของเครือข่ายมากขึ้นและรู้จักนักศึกษาต่างสถาบันมากขึ้น
 - ผู้เข้าร่วมโครงการสามารถนำความรู้ไปใช้ประโยชน์ได้อยู่ในระดับมาก</t>
  </si>
  <si>
    <t xml:space="preserve"> - ความพึงพอใจของผู้เข้าร่วมโครงการ ไม่น้อยกว่าร้อยละ 80
 - ผู้เข้าร่วมโครงการทุกคนบอกประเด็นความรู้ที่ได้รับ อย่างน้อย 1 เรื่อง</t>
  </si>
  <si>
    <t xml:space="preserve"> - ผู้เข้าร่วมโครงการมีความรู้ความเข้าใจและมีทักษะด้านภาษาและการสื่อสารเพิ่มมากขึ้น
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</si>
  <si>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</si>
  <si>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</si>
  <si>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ความพึงพอใจของผู้เข้าร่วมโครงการ ไม่น้อยกว่าร้อยละ 80 </t>
  </si>
  <si>
    <t xml:space="preserve"> - ผู้เข้าร่วมโครงการมีความรู้ความเข้าใจและมีทักษะด้านภาษาและการสื่อสารเพิ่มมากขึ้น</t>
  </si>
  <si>
    <t xml:space="preserve"> - ความพึงพอใจของผู้รับบริการ ไม่น้อยกว่าร้อยละ 80</t>
  </si>
  <si>
    <t>พื้นที่ทุ่งใหญ่
ผศ.อวยพร วงศ์กูล /089-8747616</t>
  </si>
  <si>
    <t>พื้นที่ไสใหญ่
นางกอบกาญจน์  รัตนพันธ์ /075-773131 ต่อ 148</t>
  </si>
  <si>
    <t>พื้นที่ทุ่งใหญ่
ผศ.อวยพร วงศ์กูล /089-8747616
พื้นที่ไสใหญ่
นางกอบกาญจน์  รัตนพันธ์ /075-773131 ต่อ 148</t>
  </si>
  <si>
    <t>โครงการสร้างสัมพันธ์คณาจารย์บุคลากรเพื่อสุขภาพและความสามัคคี      (พื้นที่ไสใหญ่)</t>
  </si>
  <si>
    <t>โครงการสานสัมพันธ์เครือข่ายสถาบันอุดมศึกษา จังหวัดนครศรีธรรมราช  (พื้นที่ไสใหญ่)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</si>
  <si>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</si>
  <si>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 
และอนุรักษ์สิ่งแวดล้อม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</si>
</sst>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_-* #,##0_-;\-* #,##0_-;_-* &quot;-&quot;??_-;_-@_-"/>
    <numFmt numFmtId="189" formatCode=".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5" fillId="0" borderId="0"/>
    <xf numFmtId="0" fontId="6" fillId="0" borderId="0"/>
  </cellStyleXfs>
  <cellXfs count="168">
    <xf numFmtId="0" fontId="0" fillId="0" borderId="0" xfId="0"/>
    <xf numFmtId="0" fontId="8" fillId="0" borderId="0" xfId="0" applyFont="1"/>
    <xf numFmtId="0" fontId="9" fillId="6" borderId="1" xfId="0" applyFont="1" applyFill="1" applyBorder="1" applyAlignment="1">
      <alignment horizontal="center" vertical="center"/>
    </xf>
    <xf numFmtId="41" fontId="9" fillId="0" borderId="1" xfId="13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89" fontId="8" fillId="0" borderId="1" xfId="0" applyNumberFormat="1" applyFont="1" applyBorder="1" applyAlignment="1">
      <alignment horizontal="center" vertical="top" wrapText="1"/>
    </xf>
    <xf numFmtId="0" fontId="8" fillId="0" borderId="1" xfId="12" applyNumberFormat="1" applyFont="1" applyFill="1" applyBorder="1" applyAlignment="1">
      <alignment vertical="top" wrapText="1"/>
    </xf>
    <xf numFmtId="41" fontId="8" fillId="0" borderId="1" xfId="5" applyNumberFormat="1" applyFont="1" applyBorder="1" applyAlignment="1">
      <alignment horizontal="right" vertical="top"/>
    </xf>
    <xf numFmtId="0" fontId="8" fillId="0" borderId="1" xfId="5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3" fontId="8" fillId="0" borderId="1" xfId="5" applyFont="1" applyBorder="1" applyAlignment="1">
      <alignment horizontal="center" vertical="top"/>
    </xf>
    <xf numFmtId="188" fontId="8" fillId="0" borderId="1" xfId="5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left" vertical="top" wrapText="1"/>
    </xf>
    <xf numFmtId="189" fontId="8" fillId="0" borderId="1" xfId="0" applyNumberFormat="1" applyFont="1" applyBorder="1" applyAlignment="1">
      <alignment horizontal="center" vertical="top"/>
    </xf>
    <xf numFmtId="41" fontId="9" fillId="0" borderId="7" xfId="13" applyNumberFormat="1" applyFont="1" applyFill="1" applyBorder="1" applyAlignment="1">
      <alignment vertical="center" wrapText="1"/>
    </xf>
    <xf numFmtId="189" fontId="8" fillId="0" borderId="1" xfId="0" applyNumberFormat="1" applyFont="1" applyFill="1" applyBorder="1" applyAlignment="1">
      <alignment horizontal="center" vertical="top" wrapText="1"/>
    </xf>
    <xf numFmtId="41" fontId="8" fillId="0" borderId="1" xfId="0" applyNumberFormat="1" applyFont="1" applyBorder="1" applyAlignment="1">
      <alignment horizontal="right" vertical="top"/>
    </xf>
    <xf numFmtId="188" fontId="8" fillId="0" borderId="1" xfId="5" applyNumberFormat="1" applyFont="1" applyBorder="1" applyAlignment="1">
      <alignment horizontal="right" vertical="top"/>
    </xf>
    <xf numFmtId="41" fontId="8" fillId="0" borderId="1" xfId="0" applyNumberFormat="1" applyFont="1" applyFill="1" applyBorder="1" applyAlignment="1">
      <alignment horizontal="right" vertical="top"/>
    </xf>
    <xf numFmtId="0" fontId="8" fillId="0" borderId="1" xfId="5" applyNumberFormat="1" applyFont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vertical="top" wrapText="1"/>
    </xf>
    <xf numFmtId="41" fontId="8" fillId="0" borderId="1" xfId="5" applyNumberFormat="1" applyFont="1" applyFill="1" applyBorder="1" applyAlignment="1">
      <alignment horizontal="center" vertical="top" wrapText="1"/>
    </xf>
    <xf numFmtId="43" fontId="8" fillId="0" borderId="1" xfId="4" applyFont="1" applyBorder="1" applyAlignment="1">
      <alignment horizontal="center" vertical="top" wrapText="1"/>
    </xf>
    <xf numFmtId="0" fontId="9" fillId="4" borderId="1" xfId="13" applyFont="1" applyFill="1" applyBorder="1" applyAlignment="1">
      <alignment vertical="center" wrapText="1"/>
    </xf>
    <xf numFmtId="41" fontId="9" fillId="4" borderId="1" xfId="4" applyNumberFormat="1" applyFont="1" applyFill="1" applyBorder="1" applyAlignment="1">
      <alignment horizontal="left" vertical="top" wrapText="1"/>
    </xf>
    <xf numFmtId="41" fontId="8" fillId="2" borderId="1" xfId="2" applyNumberFormat="1" applyFont="1" applyFill="1" applyBorder="1" applyAlignment="1">
      <alignment horizontal="center" vertical="top"/>
    </xf>
    <xf numFmtId="0" fontId="8" fillId="0" borderId="1" xfId="0" applyFont="1" applyBorder="1"/>
    <xf numFmtId="49" fontId="11" fillId="0" borderId="1" xfId="0" applyNumberFormat="1" applyFont="1" applyBorder="1" applyAlignment="1">
      <alignment horizontal="left" vertical="top"/>
    </xf>
    <xf numFmtId="0" fontId="8" fillId="0" borderId="0" xfId="0" applyFont="1" applyBorder="1"/>
    <xf numFmtId="188" fontId="8" fillId="0" borderId="1" xfId="5" applyNumberFormat="1" applyFont="1" applyFill="1" applyBorder="1" applyAlignment="1">
      <alignment vertical="top" wrapText="1"/>
    </xf>
    <xf numFmtId="41" fontId="8" fillId="0" borderId="1" xfId="5" applyNumberFormat="1" applyFont="1" applyBorder="1" applyAlignment="1">
      <alignment vertical="top" wrapText="1"/>
    </xf>
    <xf numFmtId="41" fontId="8" fillId="0" borderId="1" xfId="5" applyNumberFormat="1" applyFont="1" applyBorder="1" applyAlignment="1">
      <alignment horizontal="center" vertical="top"/>
    </xf>
    <xf numFmtId="188" fontId="8" fillId="0" borderId="1" xfId="5" applyNumberFormat="1" applyFont="1" applyBorder="1" applyAlignment="1">
      <alignment vertical="top" wrapText="1"/>
    </xf>
    <xf numFmtId="17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5" xfId="13" applyNumberFormat="1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/>
    </xf>
    <xf numFmtId="0" fontId="8" fillId="2" borderId="1" xfId="0" applyFont="1" applyFill="1" applyBorder="1"/>
    <xf numFmtId="0" fontId="8" fillId="0" borderId="3" xfId="0" applyFont="1" applyBorder="1" applyAlignment="1">
      <alignment horizontal="left" vertical="top" wrapText="1"/>
    </xf>
    <xf numFmtId="187" fontId="8" fillId="0" borderId="1" xfId="2" applyNumberFormat="1" applyFont="1" applyFill="1" applyBorder="1" applyAlignment="1">
      <alignment horizontal="left" vertical="top" wrapText="1"/>
    </xf>
    <xf numFmtId="41" fontId="9" fillId="4" borderId="5" xfId="4" applyNumberFormat="1" applyFont="1" applyFill="1" applyBorder="1" applyAlignment="1">
      <alignment horizontal="left" vertical="top" wrapText="1"/>
    </xf>
    <xf numFmtId="187" fontId="8" fillId="0" borderId="1" xfId="0" applyNumberFormat="1" applyFont="1" applyFill="1" applyBorder="1" applyAlignment="1">
      <alignment horizontal="left" vertical="top" wrapText="1"/>
    </xf>
    <xf numFmtId="187" fontId="8" fillId="0" borderId="1" xfId="0" applyNumberFormat="1" applyFont="1" applyFill="1" applyBorder="1" applyAlignment="1">
      <alignment horizontal="left" vertical="top"/>
    </xf>
    <xf numFmtId="188" fontId="8" fillId="7" borderId="1" xfId="5" applyNumberFormat="1" applyFont="1" applyFill="1" applyBorder="1" applyAlignment="1">
      <alignment vertical="top" wrapText="1"/>
    </xf>
    <xf numFmtId="41" fontId="9" fillId="0" borderId="1" xfId="5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188" fontId="8" fillId="2" borderId="1" xfId="5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 wrapText="1"/>
    </xf>
    <xf numFmtId="41" fontId="9" fillId="0" borderId="1" xfId="4" applyNumberFormat="1" applyFont="1" applyFill="1" applyBorder="1" applyAlignment="1">
      <alignment horizontal="left" vertical="center"/>
    </xf>
    <xf numFmtId="187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17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5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left" vertical="top" wrapText="1"/>
    </xf>
    <xf numFmtId="0" fontId="15" fillId="0" borderId="1" xfId="0" applyFont="1" applyBorder="1"/>
    <xf numFmtId="41" fontId="15" fillId="0" borderId="1" xfId="4" applyNumberFormat="1" applyFont="1" applyFill="1" applyBorder="1" applyAlignment="1">
      <alignment horizontal="center" vertical="top" wrapText="1"/>
    </xf>
    <xf numFmtId="0" fontId="15" fillId="2" borderId="1" xfId="0" applyFont="1" applyFill="1" applyBorder="1"/>
    <xf numFmtId="0" fontId="15" fillId="0" borderId="3" xfId="0" applyFont="1" applyBorder="1" applyAlignment="1">
      <alignment horizontal="center" vertical="top" wrapText="1"/>
    </xf>
    <xf numFmtId="0" fontId="9" fillId="5" borderId="7" xfId="13" applyFont="1" applyFill="1" applyBorder="1" applyAlignment="1">
      <alignment horizontal="left" vertical="center" wrapText="1"/>
    </xf>
    <xf numFmtId="0" fontId="9" fillId="5" borderId="5" xfId="13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89" fontId="8" fillId="0" borderId="2" xfId="0" applyNumberFormat="1" applyFont="1" applyBorder="1" applyAlignment="1">
      <alignment horizontal="center" vertical="top" wrapText="1"/>
    </xf>
    <xf numFmtId="189" fontId="8" fillId="0" borderId="3" xfId="0" applyNumberFormat="1" applyFont="1" applyBorder="1" applyAlignment="1">
      <alignment horizontal="center" vertical="top" wrapText="1"/>
    </xf>
    <xf numFmtId="0" fontId="14" fillId="0" borderId="2" xfId="12" applyFont="1" applyFill="1" applyBorder="1" applyAlignment="1">
      <alignment horizontal="left" vertical="top" wrapText="1"/>
    </xf>
    <xf numFmtId="0" fontId="15" fillId="0" borderId="3" xfId="12" applyFont="1" applyFill="1" applyBorder="1" applyAlignment="1">
      <alignment horizontal="left" vertical="top" wrapText="1"/>
    </xf>
    <xf numFmtId="41" fontId="15" fillId="0" borderId="2" xfId="4" applyNumberFormat="1" applyFont="1" applyFill="1" applyBorder="1" applyAlignment="1">
      <alignment horizontal="center" vertical="top" wrapText="1"/>
    </xf>
    <xf numFmtId="41" fontId="15" fillId="0" borderId="3" xfId="4" applyNumberFormat="1" applyFont="1" applyFill="1" applyBorder="1" applyAlignment="1">
      <alignment horizontal="center" vertical="top" wrapText="1"/>
    </xf>
    <xf numFmtId="41" fontId="15" fillId="2" borderId="2" xfId="2" applyNumberFormat="1" applyFont="1" applyFill="1" applyBorder="1" applyAlignment="1">
      <alignment horizontal="center" vertical="top"/>
    </xf>
    <xf numFmtId="41" fontId="15" fillId="2" borderId="3" xfId="2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vertical="top"/>
    </xf>
    <xf numFmtId="17" fontId="15" fillId="0" borderId="3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top"/>
    </xf>
    <xf numFmtId="0" fontId="8" fillId="2" borderId="1" xfId="12" applyFont="1" applyFill="1" applyBorder="1" applyAlignment="1">
      <alignment horizontal="left" vertical="top" wrapText="1"/>
    </xf>
    <xf numFmtId="41" fontId="8" fillId="2" borderId="1" xfId="4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41" fontId="8" fillId="0" borderId="1" xfId="0" applyNumberFormat="1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41" fontId="9" fillId="4" borderId="5" xfId="13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189" fontId="8" fillId="0" borderId="5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1" fontId="8" fillId="0" borderId="3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41" fontId="8" fillId="0" borderId="1" xfId="12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41" fontId="8" fillId="0" borderId="3" xfId="4" applyNumberFormat="1" applyFont="1" applyFill="1" applyBorder="1" applyAlignment="1">
      <alignment horizontal="center" vertical="top" wrapText="1"/>
    </xf>
    <xf numFmtId="41" fontId="8" fillId="0" borderId="1" xfId="4" applyNumberFormat="1" applyFont="1" applyFill="1" applyBorder="1" applyAlignment="1">
      <alignment horizontal="center" vertical="top" wrapText="1"/>
    </xf>
    <xf numFmtId="49" fontId="11" fillId="0" borderId="1" xfId="4" applyNumberFormat="1" applyFont="1" applyBorder="1" applyAlignment="1">
      <alignment horizontal="left" vertical="top" wrapText="1"/>
    </xf>
    <xf numFmtId="0" fontId="10" fillId="0" borderId="0" xfId="0" applyFont="1" applyBorder="1"/>
    <xf numFmtId="187" fontId="11" fillId="0" borderId="1" xfId="0" applyNumberFormat="1" applyFont="1" applyBorder="1" applyAlignment="1">
      <alignment horizontal="left" vertical="top" wrapText="1"/>
    </xf>
    <xf numFmtId="187" fontId="11" fillId="0" borderId="2" xfId="0" applyNumberFormat="1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12" applyFont="1" applyFill="1" applyBorder="1" applyAlignment="1">
      <alignment horizontal="left" vertical="top" wrapText="1"/>
    </xf>
    <xf numFmtId="49" fontId="11" fillId="0" borderId="2" xfId="4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9" fillId="0" borderId="1" xfId="12" applyNumberFormat="1" applyFont="1" applyFill="1" applyBorder="1" applyAlignment="1">
      <alignment horizontal="center" vertical="center" wrapText="1"/>
    </xf>
    <xf numFmtId="41" fontId="11" fillId="0" borderId="1" xfId="2" applyNumberFormat="1" applyFont="1" applyBorder="1" applyAlignment="1">
      <alignment horizontal="center" vertical="top"/>
    </xf>
    <xf numFmtId="0" fontId="10" fillId="0" borderId="1" xfId="0" applyFont="1" applyBorder="1"/>
    <xf numFmtId="49" fontId="11" fillId="0" borderId="1" xfId="4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8" fillId="0" borderId="0" xfId="0" applyFont="1"/>
    <xf numFmtId="0" fontId="8" fillId="0" borderId="1" xfId="0" applyFont="1" applyBorder="1" applyAlignment="1">
      <alignment horizontal="right" vertical="center"/>
    </xf>
    <xf numFmtId="188" fontId="8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88" fontId="8" fillId="0" borderId="1" xfId="1" applyNumberFormat="1" applyFont="1" applyBorder="1" applyAlignment="1">
      <alignment vertical="center" wrapText="1"/>
    </xf>
    <xf numFmtId="188" fontId="8" fillId="0" borderId="1" xfId="4" applyNumberFormat="1" applyFont="1" applyBorder="1" applyAlignment="1">
      <alignment vertical="center" wrapText="1"/>
    </xf>
    <xf numFmtId="188" fontId="8" fillId="0" borderId="1" xfId="4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41" fontId="8" fillId="0" borderId="1" xfId="1" applyNumberFormat="1" applyFont="1" applyBorder="1" applyAlignment="1">
      <alignment vertical="top"/>
    </xf>
    <xf numFmtId="41" fontId="9" fillId="0" borderId="1" xfId="1" applyNumberFormat="1" applyFont="1" applyBorder="1" applyAlignment="1">
      <alignment vertical="center"/>
    </xf>
    <xf numFmtId="41" fontId="8" fillId="0" borderId="1" xfId="1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49" fontId="9" fillId="3" borderId="7" xfId="13" applyNumberFormat="1" applyFont="1" applyFill="1" applyBorder="1" applyAlignment="1">
      <alignment horizontal="left" vertical="center" wrapText="1"/>
    </xf>
    <xf numFmtId="49" fontId="9" fillId="3" borderId="5" xfId="13" applyNumberFormat="1" applyFont="1" applyFill="1" applyBorder="1" applyAlignment="1">
      <alignment horizontal="left" vertical="center" wrapText="1"/>
    </xf>
    <xf numFmtId="41" fontId="9" fillId="2" borderId="1" xfId="13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left" vertical="top" wrapText="1"/>
    </xf>
    <xf numFmtId="41" fontId="8" fillId="0" borderId="1" xfId="4" applyNumberFormat="1" applyFont="1" applyBorder="1" applyAlignment="1">
      <alignment horizontal="center" vertical="top"/>
    </xf>
    <xf numFmtId="0" fontId="8" fillId="0" borderId="1" xfId="10" applyNumberFormat="1" applyFont="1" applyFill="1" applyBorder="1" applyAlignment="1">
      <alignment horizontal="center" vertical="top"/>
    </xf>
    <xf numFmtId="43" fontId="8" fillId="0" borderId="1" xfId="4" applyFont="1" applyFill="1" applyBorder="1" applyAlignment="1">
      <alignment horizontal="center" vertical="top"/>
    </xf>
    <xf numFmtId="41" fontId="9" fillId="2" borderId="1" xfId="4" applyNumberFormat="1" applyFont="1" applyFill="1" applyBorder="1" applyAlignment="1">
      <alignment horizontal="right" vertical="center" wrapText="1"/>
    </xf>
    <xf numFmtId="41" fontId="8" fillId="0" borderId="1" xfId="4" applyNumberFormat="1" applyFont="1" applyBorder="1" applyAlignment="1">
      <alignment horizontal="right" vertical="top" wrapText="1"/>
    </xf>
    <xf numFmtId="3" fontId="8" fillId="0" borderId="1" xfId="10" applyNumberFormat="1" applyFont="1" applyFill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/>
    </xf>
  </cellXfs>
  <cellStyles count="14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  <cellStyle name="ปกติ_สื่อการสอน+ปรับปรุงหลักสูตร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24" zoomScale="80" zoomScaleNormal="80" zoomScaleSheetLayoutView="80" workbookViewId="0">
      <selection activeCell="L27" sqref="L27"/>
    </sheetView>
  </sheetViews>
  <sheetFormatPr defaultRowHeight="20.100000000000001" customHeight="1"/>
  <cols>
    <col min="1" max="1" width="5.125" style="54" customWidth="1"/>
    <col min="2" max="2" width="57.125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8.75" style="1" customWidth="1"/>
    <col min="8" max="8" width="6.625" style="1" customWidth="1"/>
    <col min="9" max="9" width="18.375" style="1" customWidth="1"/>
    <col min="10" max="10" width="21.375" style="1" customWidth="1"/>
    <col min="11" max="11" width="13.5" style="1" customWidth="1"/>
    <col min="12" max="12" width="21.125" style="1" customWidth="1"/>
    <col min="13" max="13" width="31.125" style="1" hidden="1" customWidth="1"/>
    <col min="14" max="16384" width="9" style="1"/>
  </cols>
  <sheetData>
    <row r="1" spans="1:13" ht="29.2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3.25" customHeight="1">
      <c r="A2" s="90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4.75" customHeight="1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32.25" customHeight="1">
      <c r="A4" s="91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32.25" customHeight="1">
      <c r="A5" s="94" t="s">
        <v>1</v>
      </c>
      <c r="B5" s="94" t="s">
        <v>2</v>
      </c>
      <c r="C5" s="94" t="s">
        <v>3</v>
      </c>
      <c r="D5" s="94"/>
      <c r="E5" s="94" t="s">
        <v>14</v>
      </c>
      <c r="F5" s="94"/>
      <c r="G5" s="94"/>
      <c r="H5" s="94"/>
      <c r="I5" s="94" t="s">
        <v>15</v>
      </c>
      <c r="J5" s="94"/>
      <c r="K5" s="92" t="s">
        <v>13</v>
      </c>
      <c r="L5" s="92" t="s">
        <v>23</v>
      </c>
      <c r="M5" s="93" t="s">
        <v>12</v>
      </c>
    </row>
    <row r="6" spans="1:13" ht="36.75" customHeight="1">
      <c r="A6" s="94"/>
      <c r="B6" s="94"/>
      <c r="C6" s="2" t="s">
        <v>4</v>
      </c>
      <c r="D6" s="2" t="s">
        <v>5</v>
      </c>
      <c r="E6" s="2" t="s">
        <v>6</v>
      </c>
      <c r="F6" s="2" t="s">
        <v>7</v>
      </c>
      <c r="G6" s="68" t="s">
        <v>8</v>
      </c>
      <c r="H6" s="2" t="s">
        <v>9</v>
      </c>
      <c r="I6" s="2" t="s">
        <v>10</v>
      </c>
      <c r="J6" s="2" t="s">
        <v>11</v>
      </c>
      <c r="K6" s="92"/>
      <c r="L6" s="92"/>
      <c r="M6" s="93"/>
    </row>
    <row r="7" spans="1:13" ht="36.75" customHeight="1">
      <c r="A7" s="74" t="s">
        <v>21</v>
      </c>
      <c r="B7" s="75"/>
      <c r="C7" s="3"/>
      <c r="D7" s="4"/>
      <c r="E7" s="4"/>
      <c r="F7" s="4"/>
      <c r="G7" s="4"/>
      <c r="H7" s="4"/>
      <c r="I7" s="4"/>
      <c r="J7" s="4"/>
      <c r="K7" s="5"/>
      <c r="L7" s="5"/>
      <c r="M7" s="6"/>
    </row>
    <row r="8" spans="1:13" ht="168">
      <c r="A8" s="7">
        <v>1</v>
      </c>
      <c r="B8" s="8" t="s">
        <v>78</v>
      </c>
      <c r="C8" s="9">
        <v>20000</v>
      </c>
      <c r="D8" s="4"/>
      <c r="E8" s="10">
        <v>80</v>
      </c>
      <c r="F8" s="11">
        <v>20</v>
      </c>
      <c r="G8" s="12">
        <v>0</v>
      </c>
      <c r="H8" s="13">
        <f>SUM(E8:G8)</f>
        <v>100</v>
      </c>
      <c r="I8" s="60" t="s">
        <v>81</v>
      </c>
      <c r="J8" s="60" t="s">
        <v>82</v>
      </c>
      <c r="K8" s="56" t="s">
        <v>79</v>
      </c>
      <c r="L8" s="66" t="s">
        <v>77</v>
      </c>
      <c r="M8" s="6"/>
    </row>
    <row r="9" spans="1:13" ht="147">
      <c r="A9" s="7">
        <v>2</v>
      </c>
      <c r="B9" s="14" t="s">
        <v>52</v>
      </c>
      <c r="C9" s="9">
        <v>130000</v>
      </c>
      <c r="D9" s="4"/>
      <c r="E9" s="11">
        <v>300</v>
      </c>
      <c r="F9" s="11">
        <v>50</v>
      </c>
      <c r="G9" s="12">
        <v>0</v>
      </c>
      <c r="H9" s="13">
        <f>SUM(E9:G9)</f>
        <v>350</v>
      </c>
      <c r="I9" s="61" t="s">
        <v>83</v>
      </c>
      <c r="J9" s="61" t="s">
        <v>84</v>
      </c>
      <c r="K9" s="56" t="s">
        <v>80</v>
      </c>
      <c r="L9" s="58" t="s">
        <v>75</v>
      </c>
      <c r="M9" s="6"/>
    </row>
    <row r="10" spans="1:13" ht="63">
      <c r="A10" s="7">
        <v>3</v>
      </c>
      <c r="B10" s="8" t="s">
        <v>53</v>
      </c>
      <c r="C10" s="9">
        <v>100000</v>
      </c>
      <c r="D10" s="4"/>
      <c r="E10" s="12">
        <v>0</v>
      </c>
      <c r="F10" s="11">
        <v>200</v>
      </c>
      <c r="G10" s="12">
        <v>0</v>
      </c>
      <c r="H10" s="13">
        <f>SUM(E10:G10)</f>
        <v>200</v>
      </c>
      <c r="I10" s="62" t="s">
        <v>85</v>
      </c>
      <c r="J10" s="61" t="s">
        <v>86</v>
      </c>
      <c r="K10" s="95" t="s">
        <v>71</v>
      </c>
      <c r="L10" s="57" t="s">
        <v>74</v>
      </c>
      <c r="M10" s="6"/>
    </row>
    <row r="11" spans="1:13" ht="63">
      <c r="A11" s="15">
        <v>4</v>
      </c>
      <c r="B11" s="14" t="s">
        <v>54</v>
      </c>
      <c r="C11" s="9">
        <v>115000</v>
      </c>
      <c r="D11" s="4"/>
      <c r="E11" s="12">
        <v>0</v>
      </c>
      <c r="F11" s="11">
        <v>60</v>
      </c>
      <c r="G11" s="12">
        <v>0</v>
      </c>
      <c r="H11" s="13">
        <f>SUM(E11:G11)</f>
        <v>60</v>
      </c>
      <c r="I11" s="62" t="s">
        <v>85</v>
      </c>
      <c r="J11" s="61" t="s">
        <v>86</v>
      </c>
      <c r="K11" s="95" t="s">
        <v>72</v>
      </c>
      <c r="L11" s="57" t="s">
        <v>74</v>
      </c>
      <c r="M11" s="6"/>
    </row>
    <row r="12" spans="1:13" ht="36.75" customHeight="1">
      <c r="A12" s="74" t="s">
        <v>22</v>
      </c>
      <c r="B12" s="75"/>
      <c r="C12" s="16"/>
      <c r="D12" s="4"/>
      <c r="E12" s="4"/>
      <c r="F12" s="4"/>
      <c r="G12" s="4"/>
      <c r="H12" s="4"/>
      <c r="I12" s="63"/>
      <c r="J12" s="63"/>
      <c r="K12" s="5"/>
      <c r="L12" s="5"/>
      <c r="M12" s="6"/>
    </row>
    <row r="13" spans="1:13" ht="63">
      <c r="A13" s="17">
        <v>5</v>
      </c>
      <c r="B13" s="8" t="s">
        <v>55</v>
      </c>
      <c r="C13" s="18">
        <v>50000</v>
      </c>
      <c r="D13" s="4"/>
      <c r="E13" s="11">
        <v>130</v>
      </c>
      <c r="F13" s="11">
        <v>50</v>
      </c>
      <c r="G13" s="12" t="s">
        <v>60</v>
      </c>
      <c r="H13" s="19">
        <f>SUM(E13:G13)</f>
        <v>180</v>
      </c>
      <c r="I13" s="64" t="s">
        <v>85</v>
      </c>
      <c r="J13" s="64" t="s">
        <v>86</v>
      </c>
      <c r="K13" s="59" t="s">
        <v>61</v>
      </c>
      <c r="L13" s="57" t="s">
        <v>62</v>
      </c>
      <c r="M13" s="6"/>
    </row>
    <row r="14" spans="1:13" ht="63">
      <c r="A14" s="7">
        <v>6</v>
      </c>
      <c r="B14" s="8" t="s">
        <v>56</v>
      </c>
      <c r="C14" s="20">
        <v>100000</v>
      </c>
      <c r="D14" s="4"/>
      <c r="E14" s="21">
        <v>190</v>
      </c>
      <c r="F14" s="21">
        <v>40</v>
      </c>
      <c r="G14" s="21">
        <v>300</v>
      </c>
      <c r="H14" s="19">
        <f>SUM(E14:G14)</f>
        <v>530</v>
      </c>
      <c r="I14" s="64" t="s">
        <v>85</v>
      </c>
      <c r="J14" s="64" t="s">
        <v>86</v>
      </c>
      <c r="K14" s="59" t="s">
        <v>63</v>
      </c>
      <c r="L14" s="57" t="s">
        <v>64</v>
      </c>
      <c r="M14" s="6"/>
    </row>
    <row r="15" spans="1:13" ht="84">
      <c r="A15" s="7">
        <v>7</v>
      </c>
      <c r="B15" s="22" t="s">
        <v>57</v>
      </c>
      <c r="C15" s="23">
        <v>220000</v>
      </c>
      <c r="D15" s="4"/>
      <c r="E15" s="21">
        <v>510</v>
      </c>
      <c r="F15" s="21">
        <v>31</v>
      </c>
      <c r="G15" s="24" t="s">
        <v>60</v>
      </c>
      <c r="H15" s="19">
        <f>SUM(E15:G15)</f>
        <v>541</v>
      </c>
      <c r="I15" s="64" t="s">
        <v>87</v>
      </c>
      <c r="J15" s="64" t="s">
        <v>88</v>
      </c>
      <c r="K15" s="56" t="s">
        <v>80</v>
      </c>
      <c r="L15" s="57" t="s">
        <v>65</v>
      </c>
      <c r="M15" s="6"/>
    </row>
    <row r="16" spans="1:13" s="30" customFormat="1" ht="24.75" customHeight="1">
      <c r="A16" s="7"/>
      <c r="B16" s="25" t="s">
        <v>21</v>
      </c>
      <c r="C16" s="26">
        <v>0</v>
      </c>
      <c r="D16" s="26">
        <f>SUM(D17:D22)</f>
        <v>661200</v>
      </c>
      <c r="E16" s="27"/>
      <c r="F16" s="28"/>
      <c r="G16" s="28"/>
      <c r="H16" s="28"/>
      <c r="I16" s="65"/>
      <c r="J16" s="65"/>
      <c r="K16" s="28"/>
      <c r="L16" s="67"/>
      <c r="M16" s="29"/>
    </row>
    <row r="17" spans="1:13" s="30" customFormat="1" ht="63">
      <c r="A17" s="7">
        <v>8</v>
      </c>
      <c r="B17" s="31" t="s">
        <v>27</v>
      </c>
      <c r="C17" s="32">
        <v>0</v>
      </c>
      <c r="D17" s="33">
        <v>70000</v>
      </c>
      <c r="E17" s="11">
        <v>140</v>
      </c>
      <c r="F17" s="11">
        <v>20</v>
      </c>
      <c r="G17" s="34">
        <v>0</v>
      </c>
      <c r="H17" s="13">
        <f t="shared" ref="H17:H22" si="0">SUM(E17:G17)</f>
        <v>160</v>
      </c>
      <c r="I17" s="61" t="s">
        <v>85</v>
      </c>
      <c r="J17" s="41" t="s">
        <v>86</v>
      </c>
      <c r="K17" s="35">
        <v>22890</v>
      </c>
      <c r="L17" s="57" t="s">
        <v>76</v>
      </c>
      <c r="M17" s="29"/>
    </row>
    <row r="18" spans="1:13" s="30" customFormat="1" ht="63">
      <c r="A18" s="7">
        <v>9</v>
      </c>
      <c r="B18" s="31" t="s">
        <v>28</v>
      </c>
      <c r="C18" s="32">
        <v>0</v>
      </c>
      <c r="D18" s="33">
        <v>15000</v>
      </c>
      <c r="E18" s="11">
        <v>130</v>
      </c>
      <c r="F18" s="11">
        <v>50</v>
      </c>
      <c r="G18" s="34">
        <v>0</v>
      </c>
      <c r="H18" s="13">
        <f t="shared" si="0"/>
        <v>180</v>
      </c>
      <c r="I18" s="61" t="s">
        <v>85</v>
      </c>
      <c r="J18" s="41" t="s">
        <v>86</v>
      </c>
      <c r="K18" s="35">
        <v>22798</v>
      </c>
      <c r="L18" s="66" t="s">
        <v>77</v>
      </c>
      <c r="M18" s="36"/>
    </row>
    <row r="19" spans="1:13" s="30" customFormat="1" ht="63">
      <c r="A19" s="7">
        <v>10</v>
      </c>
      <c r="B19" s="31" t="s">
        <v>29</v>
      </c>
      <c r="C19" s="32">
        <v>0</v>
      </c>
      <c r="D19" s="33">
        <v>15000</v>
      </c>
      <c r="E19" s="11">
        <v>120</v>
      </c>
      <c r="F19" s="11">
        <v>50</v>
      </c>
      <c r="G19" s="34">
        <v>0</v>
      </c>
      <c r="H19" s="13">
        <f t="shared" si="0"/>
        <v>170</v>
      </c>
      <c r="I19" s="61" t="s">
        <v>85</v>
      </c>
      <c r="J19" s="41" t="s">
        <v>86</v>
      </c>
      <c r="K19" s="35">
        <v>22678</v>
      </c>
      <c r="L19" s="66" t="s">
        <v>77</v>
      </c>
      <c r="M19" s="29"/>
    </row>
    <row r="20" spans="1:13" s="30" customFormat="1" ht="63">
      <c r="A20" s="7">
        <v>11</v>
      </c>
      <c r="B20" s="31" t="s">
        <v>30</v>
      </c>
      <c r="C20" s="32">
        <v>0</v>
      </c>
      <c r="D20" s="33">
        <v>60000</v>
      </c>
      <c r="E20" s="34">
        <v>0</v>
      </c>
      <c r="F20" s="11">
        <v>100</v>
      </c>
      <c r="G20" s="34">
        <v>0</v>
      </c>
      <c r="H20" s="13">
        <f t="shared" si="0"/>
        <v>100</v>
      </c>
      <c r="I20" s="61" t="s">
        <v>85</v>
      </c>
      <c r="J20" s="41" t="s">
        <v>86</v>
      </c>
      <c r="K20" s="35">
        <v>22890</v>
      </c>
      <c r="L20" s="57" t="s">
        <v>74</v>
      </c>
      <c r="M20" s="37"/>
    </row>
    <row r="21" spans="1:13" s="30" customFormat="1" ht="63">
      <c r="A21" s="7">
        <v>12</v>
      </c>
      <c r="B21" s="31" t="s">
        <v>31</v>
      </c>
      <c r="C21" s="32">
        <v>0</v>
      </c>
      <c r="D21" s="33">
        <v>80000</v>
      </c>
      <c r="E21" s="34">
        <v>0</v>
      </c>
      <c r="F21" s="11">
        <v>50</v>
      </c>
      <c r="G21" s="34">
        <v>0</v>
      </c>
      <c r="H21" s="13">
        <f t="shared" si="0"/>
        <v>50</v>
      </c>
      <c r="I21" s="61" t="s">
        <v>85</v>
      </c>
      <c r="J21" s="41" t="s">
        <v>86</v>
      </c>
      <c r="K21" s="35">
        <v>22767</v>
      </c>
      <c r="L21" s="57" t="s">
        <v>74</v>
      </c>
      <c r="M21" s="38"/>
    </row>
    <row r="22" spans="1:13" s="30" customFormat="1" ht="27.75" customHeight="1">
      <c r="A22" s="7">
        <v>13</v>
      </c>
      <c r="B22" s="104" t="s">
        <v>32</v>
      </c>
      <c r="C22" s="105">
        <v>0</v>
      </c>
      <c r="D22" s="105">
        <v>421200</v>
      </c>
      <c r="E22" s="27">
        <v>3200</v>
      </c>
      <c r="F22" s="106">
        <v>400</v>
      </c>
      <c r="G22" s="28"/>
      <c r="H22" s="107">
        <f t="shared" si="0"/>
        <v>3600</v>
      </c>
      <c r="I22" s="108"/>
      <c r="J22" s="96"/>
      <c r="K22" s="99"/>
      <c r="L22" s="101"/>
      <c r="M22" s="39"/>
    </row>
    <row r="23" spans="1:13" s="30" customFormat="1" ht="63" customHeight="1">
      <c r="A23" s="78"/>
      <c r="B23" s="80" t="s">
        <v>33</v>
      </c>
      <c r="C23" s="82"/>
      <c r="D23" s="82">
        <v>398320</v>
      </c>
      <c r="E23" s="84"/>
      <c r="F23" s="86"/>
      <c r="G23" s="88"/>
      <c r="H23" s="86"/>
      <c r="I23" s="76" t="s">
        <v>89</v>
      </c>
      <c r="J23" s="76" t="s">
        <v>86</v>
      </c>
      <c r="K23" s="99" t="s">
        <v>80</v>
      </c>
      <c r="L23" s="98" t="s">
        <v>90</v>
      </c>
      <c r="M23" s="28"/>
    </row>
    <row r="24" spans="1:13" s="30" customFormat="1" ht="63">
      <c r="A24" s="79"/>
      <c r="B24" s="81"/>
      <c r="C24" s="83"/>
      <c r="D24" s="83"/>
      <c r="E24" s="85"/>
      <c r="F24" s="87"/>
      <c r="G24" s="89"/>
      <c r="H24" s="87"/>
      <c r="I24" s="77"/>
      <c r="J24" s="77"/>
      <c r="K24" s="100"/>
      <c r="L24" s="102" t="s">
        <v>91</v>
      </c>
      <c r="M24" s="28"/>
    </row>
    <row r="25" spans="1:13" s="30" customFormat="1" ht="126">
      <c r="A25" s="7"/>
      <c r="B25" s="69" t="s">
        <v>34</v>
      </c>
      <c r="C25" s="71"/>
      <c r="D25" s="71">
        <v>22880</v>
      </c>
      <c r="E25" s="72"/>
      <c r="F25" s="70"/>
      <c r="G25" s="70"/>
      <c r="H25" s="70"/>
      <c r="I25" s="97" t="s">
        <v>89</v>
      </c>
      <c r="J25" s="97" t="s">
        <v>86</v>
      </c>
      <c r="K25" s="99" t="s">
        <v>80</v>
      </c>
      <c r="L25" s="73" t="s">
        <v>92</v>
      </c>
      <c r="M25" s="42"/>
    </row>
    <row r="26" spans="1:13" s="30" customFormat="1" ht="27" customHeight="1">
      <c r="A26" s="7"/>
      <c r="B26" s="25" t="s">
        <v>35</v>
      </c>
      <c r="C26" s="43">
        <v>0</v>
      </c>
      <c r="D26" s="43">
        <v>25000</v>
      </c>
      <c r="E26" s="40"/>
      <c r="F26" s="28"/>
      <c r="G26" s="28"/>
      <c r="H26" s="28"/>
      <c r="I26" s="65"/>
      <c r="J26" s="65"/>
      <c r="K26" s="28"/>
      <c r="L26" s="67"/>
      <c r="M26" s="44"/>
    </row>
    <row r="27" spans="1:13" s="30" customFormat="1" ht="63">
      <c r="A27" s="7">
        <v>14</v>
      </c>
      <c r="B27" s="31" t="s">
        <v>36</v>
      </c>
      <c r="C27" s="32">
        <v>0</v>
      </c>
      <c r="D27" s="33">
        <v>25000</v>
      </c>
      <c r="E27" s="11">
        <v>180</v>
      </c>
      <c r="F27" s="11">
        <v>20</v>
      </c>
      <c r="G27" s="34">
        <v>0</v>
      </c>
      <c r="H27" s="13">
        <f>SUM(E27:G27)</f>
        <v>200</v>
      </c>
      <c r="I27" s="61" t="s">
        <v>85</v>
      </c>
      <c r="J27" s="41" t="s">
        <v>86</v>
      </c>
      <c r="K27" s="103">
        <v>22859</v>
      </c>
      <c r="L27" s="66" t="s">
        <v>77</v>
      </c>
      <c r="M27" s="45"/>
    </row>
    <row r="28" spans="1:13" s="30" customFormat="1" ht="21">
      <c r="A28" s="7"/>
      <c r="B28" s="46" t="s">
        <v>58</v>
      </c>
      <c r="C28" s="32"/>
      <c r="D28" s="47">
        <f>SUM(D29)</f>
        <v>50000</v>
      </c>
      <c r="E28" s="40"/>
      <c r="F28" s="28"/>
      <c r="G28" s="28"/>
      <c r="H28" s="28"/>
      <c r="I28" s="65"/>
      <c r="J28" s="65"/>
      <c r="K28" s="48"/>
      <c r="L28" s="67"/>
      <c r="M28" s="45"/>
    </row>
    <row r="29" spans="1:13" s="30" customFormat="1" ht="63">
      <c r="A29" s="7">
        <v>15</v>
      </c>
      <c r="B29" s="49" t="s">
        <v>59</v>
      </c>
      <c r="C29" s="32"/>
      <c r="D29" s="33">
        <v>50000</v>
      </c>
      <c r="E29" s="11">
        <v>170</v>
      </c>
      <c r="F29" s="11">
        <v>10</v>
      </c>
      <c r="G29" s="34">
        <v>0</v>
      </c>
      <c r="H29" s="13">
        <f>SUM(E29:G29)</f>
        <v>180</v>
      </c>
      <c r="I29" s="61" t="s">
        <v>85</v>
      </c>
      <c r="J29" s="61" t="s">
        <v>86</v>
      </c>
      <c r="K29" s="103">
        <v>22828</v>
      </c>
      <c r="L29" s="57" t="s">
        <v>64</v>
      </c>
      <c r="M29" s="45"/>
    </row>
    <row r="30" spans="1:13" ht="46.5" customHeight="1">
      <c r="A30" s="50"/>
      <c r="B30" s="51" t="s">
        <v>19</v>
      </c>
      <c r="C30" s="52">
        <f>SUM(C8:C11,C13:C15,C17:C22,C27)</f>
        <v>735000</v>
      </c>
      <c r="D30" s="52">
        <f>SUM(D16,D26,D28)</f>
        <v>736200</v>
      </c>
      <c r="E30" s="28"/>
      <c r="F30" s="28"/>
      <c r="G30" s="28"/>
      <c r="H30" s="28"/>
      <c r="I30" s="28"/>
      <c r="J30" s="28"/>
      <c r="K30" s="28"/>
      <c r="L30" s="67"/>
      <c r="M30" s="53"/>
    </row>
    <row r="33" spans="2:4" ht="20.100000000000001" customHeight="1">
      <c r="B33" s="55" t="s">
        <v>24</v>
      </c>
      <c r="C33" s="30"/>
      <c r="D33" s="30"/>
    </row>
    <row r="34" spans="2:4" ht="20.100000000000001" customHeight="1">
      <c r="B34" s="1" t="s">
        <v>44</v>
      </c>
      <c r="C34" s="30"/>
      <c r="D34" s="30"/>
    </row>
    <row r="35" spans="2:4" ht="20.100000000000001" customHeight="1">
      <c r="B35" s="55" t="s">
        <v>25</v>
      </c>
      <c r="C35" s="30"/>
      <c r="D35" s="30"/>
    </row>
    <row r="36" spans="2:4" ht="20.100000000000001" customHeight="1">
      <c r="B36" s="1" t="s">
        <v>45</v>
      </c>
      <c r="C36" s="30"/>
      <c r="D36" s="30"/>
    </row>
    <row r="37" spans="2:4" ht="20.100000000000001" customHeight="1">
      <c r="B37" s="1" t="s">
        <v>26</v>
      </c>
      <c r="C37" s="30"/>
      <c r="D37" s="30"/>
    </row>
    <row r="38" spans="2:4" ht="20.100000000000001" customHeight="1">
      <c r="B38" s="1" t="s">
        <v>46</v>
      </c>
      <c r="C38" s="30"/>
      <c r="D38" s="30"/>
    </row>
    <row r="39" spans="2:4" ht="20.100000000000001" customHeight="1">
      <c r="B39" s="1" t="s">
        <v>47</v>
      </c>
      <c r="C39" s="30"/>
      <c r="D39" s="30"/>
    </row>
  </sheetData>
  <mergeCells count="24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  <mergeCell ref="A7:B7"/>
    <mergeCell ref="A12:B1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32" right="0.19685039370078741" top="0.28999999999999998" bottom="0.15748031496062992" header="0.16" footer="0.31496062992125984"/>
  <pageSetup paperSize="9" scale="70" orientation="landscape" r:id="rId1"/>
  <rowBreaks count="2" manualBreakCount="2">
    <brk id="15" max="16383" man="1"/>
    <brk id="27" max="12" man="1"/>
  </rowBreaks>
  <ignoredErrors>
    <ignoredError sqref="H17:H22 H29 D16 H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6" zoomScale="90" zoomScaleNormal="100" zoomScaleSheetLayoutView="90" workbookViewId="0">
      <selection activeCell="K14" sqref="K14"/>
    </sheetView>
  </sheetViews>
  <sheetFormatPr defaultRowHeight="20.100000000000001" customHeight="1"/>
  <cols>
    <col min="1" max="1" width="5.125" style="138" customWidth="1"/>
    <col min="2" max="2" width="61.875" style="110" customWidth="1"/>
    <col min="3" max="3" width="10.625" style="110" customWidth="1"/>
    <col min="4" max="4" width="10.25" style="110" customWidth="1"/>
    <col min="5" max="5" width="7.5" style="110" customWidth="1"/>
    <col min="6" max="6" width="8" style="110" customWidth="1"/>
    <col min="7" max="7" width="12.375" style="110" customWidth="1"/>
    <col min="8" max="8" width="6.625" style="110" customWidth="1"/>
    <col min="9" max="10" width="14" style="110" customWidth="1"/>
    <col min="11" max="11" width="12.5" style="110" customWidth="1"/>
    <col min="12" max="12" width="18.375" style="110" customWidth="1"/>
    <col min="13" max="13" width="31.125" style="110" hidden="1" customWidth="1"/>
    <col min="14" max="16384" width="9" style="110"/>
  </cols>
  <sheetData>
    <row r="1" spans="1:13" ht="29.2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3.25" customHeight="1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24.75" customHeight="1">
      <c r="A3" s="109" t="s">
        <v>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32.25" customHeight="1">
      <c r="A4" s="111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32.25" customHeight="1">
      <c r="A5" s="112" t="s">
        <v>1</v>
      </c>
      <c r="B5" s="112" t="s">
        <v>2</v>
      </c>
      <c r="C5" s="112" t="s">
        <v>3</v>
      </c>
      <c r="D5" s="112"/>
      <c r="E5" s="112" t="s">
        <v>14</v>
      </c>
      <c r="F5" s="112"/>
      <c r="G5" s="112"/>
      <c r="H5" s="112"/>
      <c r="I5" s="112" t="s">
        <v>15</v>
      </c>
      <c r="J5" s="112"/>
      <c r="K5" s="113" t="s">
        <v>13</v>
      </c>
      <c r="L5" s="113" t="s">
        <v>23</v>
      </c>
      <c r="M5" s="113" t="s">
        <v>12</v>
      </c>
    </row>
    <row r="6" spans="1:13" ht="36.75" customHeight="1">
      <c r="A6" s="112"/>
      <c r="B6" s="112"/>
      <c r="C6" s="114" t="s">
        <v>4</v>
      </c>
      <c r="D6" s="114" t="s">
        <v>5</v>
      </c>
      <c r="E6" s="114" t="s">
        <v>6</v>
      </c>
      <c r="F6" s="114" t="s">
        <v>7</v>
      </c>
      <c r="G6" s="114" t="s">
        <v>8</v>
      </c>
      <c r="H6" s="114" t="s">
        <v>9</v>
      </c>
      <c r="I6" s="114" t="s">
        <v>10</v>
      </c>
      <c r="J6" s="114" t="s">
        <v>11</v>
      </c>
      <c r="K6" s="113"/>
      <c r="L6" s="113"/>
      <c r="M6" s="113"/>
    </row>
    <row r="7" spans="1:13" ht="30" customHeight="1">
      <c r="A7" s="115"/>
      <c r="B7" s="25" t="s">
        <v>22</v>
      </c>
      <c r="C7" s="116"/>
      <c r="D7" s="116">
        <f>SUM(D8:D15)</f>
        <v>770000</v>
      </c>
      <c r="E7" s="114"/>
      <c r="F7" s="114"/>
      <c r="G7" s="114"/>
      <c r="H7" s="114"/>
      <c r="I7" s="114"/>
      <c r="J7" s="114"/>
      <c r="K7" s="117"/>
      <c r="L7" s="117"/>
      <c r="M7" s="117"/>
    </row>
    <row r="8" spans="1:13" ht="105">
      <c r="A8" s="118">
        <v>1</v>
      </c>
      <c r="B8" s="119" t="s">
        <v>37</v>
      </c>
      <c r="C8" s="120"/>
      <c r="D8" s="120">
        <v>100000</v>
      </c>
      <c r="E8" s="114"/>
      <c r="F8" s="140">
        <v>340</v>
      </c>
      <c r="G8" s="50"/>
      <c r="H8" s="141">
        <f>E8+F8+G8</f>
        <v>340</v>
      </c>
      <c r="I8" s="61" t="s">
        <v>85</v>
      </c>
      <c r="J8" s="61" t="s">
        <v>86</v>
      </c>
      <c r="K8" s="103">
        <v>22616</v>
      </c>
      <c r="L8" s="66" t="s">
        <v>64</v>
      </c>
      <c r="M8" s="117"/>
    </row>
    <row r="9" spans="1:13" ht="105">
      <c r="A9" s="118">
        <v>2</v>
      </c>
      <c r="B9" s="121" t="s">
        <v>38</v>
      </c>
      <c r="C9" s="122"/>
      <c r="D9" s="122">
        <v>20000</v>
      </c>
      <c r="E9" s="143">
        <v>700</v>
      </c>
      <c r="F9" s="143">
        <v>100</v>
      </c>
      <c r="G9" s="143"/>
      <c r="H9" s="141">
        <f t="shared" ref="H9:H15" si="0">E9+F9+G9</f>
        <v>800</v>
      </c>
      <c r="I9" s="61" t="s">
        <v>85</v>
      </c>
      <c r="J9" s="61" t="s">
        <v>86</v>
      </c>
      <c r="K9" s="103">
        <v>22798</v>
      </c>
      <c r="L9" s="66" t="s">
        <v>64</v>
      </c>
      <c r="M9" s="117"/>
    </row>
    <row r="10" spans="1:13" ht="105">
      <c r="A10" s="118">
        <v>3</v>
      </c>
      <c r="B10" s="123" t="s">
        <v>39</v>
      </c>
      <c r="C10" s="124"/>
      <c r="D10" s="124">
        <v>100000</v>
      </c>
      <c r="E10" s="143"/>
      <c r="F10" s="143">
        <v>70</v>
      </c>
      <c r="G10" s="143"/>
      <c r="H10" s="141">
        <f t="shared" si="0"/>
        <v>70</v>
      </c>
      <c r="I10" s="61" t="s">
        <v>85</v>
      </c>
      <c r="J10" s="61" t="s">
        <v>86</v>
      </c>
      <c r="K10" s="103">
        <v>22767</v>
      </c>
      <c r="L10" s="66" t="s">
        <v>64</v>
      </c>
      <c r="M10" s="117"/>
    </row>
    <row r="11" spans="1:13" s="127" customFormat="1" ht="105">
      <c r="A11" s="118">
        <v>4</v>
      </c>
      <c r="B11" s="121" t="s">
        <v>93</v>
      </c>
      <c r="C11" s="125"/>
      <c r="D11" s="125">
        <v>100000</v>
      </c>
      <c r="E11" s="143"/>
      <c r="F11" s="143">
        <v>200</v>
      </c>
      <c r="G11" s="143"/>
      <c r="H11" s="141">
        <f t="shared" si="0"/>
        <v>200</v>
      </c>
      <c r="I11" s="61" t="s">
        <v>85</v>
      </c>
      <c r="J11" s="61" t="s">
        <v>86</v>
      </c>
      <c r="K11" s="103">
        <v>22616</v>
      </c>
      <c r="L11" s="66" t="s">
        <v>64</v>
      </c>
      <c r="M11" s="126"/>
    </row>
    <row r="12" spans="1:13" s="127" customFormat="1" ht="105">
      <c r="A12" s="118">
        <v>5</v>
      </c>
      <c r="B12" s="121" t="s">
        <v>94</v>
      </c>
      <c r="C12" s="125"/>
      <c r="D12" s="125">
        <v>50000</v>
      </c>
      <c r="E12" s="143">
        <v>50</v>
      </c>
      <c r="F12" s="143">
        <v>20</v>
      </c>
      <c r="G12" s="143"/>
      <c r="H12" s="141">
        <f t="shared" si="0"/>
        <v>70</v>
      </c>
      <c r="I12" s="61" t="s">
        <v>85</v>
      </c>
      <c r="J12" s="61" t="s">
        <v>86</v>
      </c>
      <c r="K12" s="103">
        <v>22859</v>
      </c>
      <c r="L12" s="66" t="s">
        <v>64</v>
      </c>
      <c r="M12" s="128"/>
    </row>
    <row r="13" spans="1:13" s="127" customFormat="1" ht="105">
      <c r="A13" s="118">
        <v>6</v>
      </c>
      <c r="B13" s="121" t="s">
        <v>40</v>
      </c>
      <c r="C13" s="122"/>
      <c r="D13" s="122">
        <v>100000</v>
      </c>
      <c r="E13" s="143"/>
      <c r="F13" s="143">
        <v>200</v>
      </c>
      <c r="G13" s="143"/>
      <c r="H13" s="141">
        <f t="shared" si="0"/>
        <v>200</v>
      </c>
      <c r="I13" s="61" t="s">
        <v>85</v>
      </c>
      <c r="J13" s="61" t="s">
        <v>86</v>
      </c>
      <c r="K13" s="103">
        <v>22890</v>
      </c>
      <c r="L13" s="66" t="s">
        <v>66</v>
      </c>
      <c r="M13" s="129"/>
    </row>
    <row r="14" spans="1:13" s="127" customFormat="1" ht="105">
      <c r="A14" s="118">
        <v>7</v>
      </c>
      <c r="B14" s="130" t="s">
        <v>41</v>
      </c>
      <c r="C14" s="122"/>
      <c r="D14" s="122">
        <v>100000</v>
      </c>
      <c r="E14" s="144"/>
      <c r="F14" s="144">
        <v>40</v>
      </c>
      <c r="G14" s="144">
        <v>200</v>
      </c>
      <c r="H14" s="145">
        <f t="shared" si="0"/>
        <v>240</v>
      </c>
      <c r="I14" s="61" t="s">
        <v>85</v>
      </c>
      <c r="J14" s="61" t="s">
        <v>86</v>
      </c>
      <c r="K14" s="103">
        <v>22890</v>
      </c>
      <c r="L14" s="66" t="s">
        <v>67</v>
      </c>
      <c r="M14" s="129"/>
    </row>
    <row r="15" spans="1:13" s="127" customFormat="1" ht="105">
      <c r="A15" s="118">
        <v>8</v>
      </c>
      <c r="B15" s="131" t="s">
        <v>42</v>
      </c>
      <c r="C15" s="122"/>
      <c r="D15" s="122">
        <v>200000</v>
      </c>
      <c r="E15" s="144"/>
      <c r="F15" s="144">
        <v>80</v>
      </c>
      <c r="G15" s="144"/>
      <c r="H15" s="145">
        <f t="shared" si="0"/>
        <v>80</v>
      </c>
      <c r="I15" s="61" t="s">
        <v>85</v>
      </c>
      <c r="J15" s="61" t="s">
        <v>86</v>
      </c>
      <c r="K15" s="103">
        <v>22706</v>
      </c>
      <c r="L15" s="66" t="s">
        <v>68</v>
      </c>
      <c r="M15" s="132"/>
    </row>
    <row r="16" spans="1:13" s="127" customFormat="1" ht="29.25" customHeight="1">
      <c r="A16" s="133"/>
      <c r="B16" s="134" t="s">
        <v>19</v>
      </c>
      <c r="C16" s="125"/>
      <c r="D16" s="52">
        <f>SUM(D7)</f>
        <v>770000</v>
      </c>
      <c r="E16" s="135"/>
      <c r="F16" s="136"/>
      <c r="G16" s="136"/>
      <c r="H16" s="136"/>
      <c r="I16" s="136"/>
      <c r="J16" s="136"/>
      <c r="K16" s="146"/>
      <c r="L16" s="146"/>
      <c r="M16" s="137"/>
    </row>
    <row r="19" spans="2:4" ht="20.100000000000001" customHeight="1">
      <c r="B19" s="139" t="s">
        <v>24</v>
      </c>
      <c r="C19" s="127"/>
      <c r="D19" s="127"/>
    </row>
    <row r="20" spans="2:4" ht="20.100000000000001" customHeight="1">
      <c r="B20" s="110" t="s">
        <v>44</v>
      </c>
      <c r="C20" s="127"/>
      <c r="D20" s="127"/>
    </row>
    <row r="21" spans="2:4" ht="20.100000000000001" customHeight="1">
      <c r="B21" s="139" t="s">
        <v>25</v>
      </c>
      <c r="C21" s="127"/>
      <c r="D21" s="127"/>
    </row>
    <row r="22" spans="2:4" ht="20.100000000000001" customHeight="1">
      <c r="B22" s="110" t="s">
        <v>45</v>
      </c>
      <c r="C22" s="127"/>
      <c r="D22" s="127"/>
    </row>
    <row r="23" spans="2:4" ht="20.100000000000001" customHeight="1">
      <c r="B23" s="110" t="s">
        <v>26</v>
      </c>
      <c r="C23" s="127"/>
      <c r="D23" s="127"/>
    </row>
    <row r="24" spans="2:4" ht="20.100000000000001" customHeight="1">
      <c r="B24" s="110" t="s">
        <v>46</v>
      </c>
      <c r="C24" s="127"/>
      <c r="D24" s="127"/>
    </row>
    <row r="25" spans="2:4" ht="20.100000000000001" customHeight="1">
      <c r="B25" s="110" t="s">
        <v>47</v>
      </c>
      <c r="C25" s="127"/>
      <c r="D25" s="127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53" right="0.19685039370078741" top="0.35433070866141736" bottom="0.34" header="0.31496062992125984" footer="0.2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3" zoomScale="83" zoomScaleNormal="100" zoomScaleSheetLayoutView="83" workbookViewId="0">
      <selection activeCell="A2" sqref="A2:L2"/>
    </sheetView>
  </sheetViews>
  <sheetFormatPr defaultRowHeight="20.100000000000001" customHeight="1"/>
  <cols>
    <col min="1" max="1" width="5.125" style="110" customWidth="1"/>
    <col min="2" max="2" width="64.125" style="110" customWidth="1"/>
    <col min="3" max="4" width="10.625" style="110" customWidth="1"/>
    <col min="5" max="6" width="9" style="110"/>
    <col min="7" max="7" width="12.375" style="110" customWidth="1"/>
    <col min="8" max="8" width="7.25" style="110" customWidth="1"/>
    <col min="9" max="9" width="18.75" style="110" customWidth="1"/>
    <col min="10" max="10" width="17.875" style="110" customWidth="1"/>
    <col min="11" max="11" width="14.25" style="110" customWidth="1"/>
    <col min="12" max="12" width="16.5" style="110" customWidth="1"/>
    <col min="13" max="16384" width="9" style="110"/>
  </cols>
  <sheetData>
    <row r="1" spans="1:12" ht="29.2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5.5" customHeight="1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33.75" customHeight="1">
      <c r="A3" s="109" t="s">
        <v>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42.75" customHeight="1">
      <c r="A4" s="109" t="s">
        <v>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32.25" customHeight="1">
      <c r="A5" s="147" t="s">
        <v>1</v>
      </c>
      <c r="B5" s="147" t="s">
        <v>2</v>
      </c>
      <c r="C5" s="147" t="s">
        <v>3</v>
      </c>
      <c r="D5" s="147"/>
      <c r="E5" s="147" t="s">
        <v>14</v>
      </c>
      <c r="F5" s="147"/>
      <c r="G5" s="147"/>
      <c r="H5" s="147"/>
      <c r="I5" s="147" t="s">
        <v>15</v>
      </c>
      <c r="J5" s="147"/>
      <c r="K5" s="148" t="s">
        <v>13</v>
      </c>
      <c r="L5" s="149" t="s">
        <v>23</v>
      </c>
    </row>
    <row r="6" spans="1:12" ht="36.75" customHeight="1">
      <c r="A6" s="147"/>
      <c r="B6" s="147"/>
      <c r="C6" s="150" t="s">
        <v>4</v>
      </c>
      <c r="D6" s="150" t="s">
        <v>5</v>
      </c>
      <c r="E6" s="150" t="s">
        <v>6</v>
      </c>
      <c r="F6" s="150" t="s">
        <v>7</v>
      </c>
      <c r="G6" s="150" t="s">
        <v>8</v>
      </c>
      <c r="H6" s="150" t="s">
        <v>9</v>
      </c>
      <c r="I6" s="150" t="s">
        <v>10</v>
      </c>
      <c r="J6" s="150" t="s">
        <v>11</v>
      </c>
      <c r="K6" s="151"/>
      <c r="L6" s="149"/>
    </row>
    <row r="7" spans="1:12" ht="29.25" customHeight="1">
      <c r="A7" s="156" t="s">
        <v>21</v>
      </c>
      <c r="B7" s="157"/>
      <c r="C7" s="158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26">
      <c r="A8" s="7">
        <v>1</v>
      </c>
      <c r="B8" s="159" t="s">
        <v>48</v>
      </c>
      <c r="C8" s="160">
        <v>168000</v>
      </c>
      <c r="D8" s="152"/>
      <c r="E8" s="161">
        <v>400</v>
      </c>
      <c r="F8" s="161">
        <v>150</v>
      </c>
      <c r="G8" s="161">
        <v>50</v>
      </c>
      <c r="H8" s="161">
        <f>SUM(E8:G8)</f>
        <v>600</v>
      </c>
      <c r="I8" s="60" t="s">
        <v>95</v>
      </c>
      <c r="J8" s="60" t="s">
        <v>96</v>
      </c>
      <c r="K8" s="95" t="s">
        <v>73</v>
      </c>
      <c r="L8" s="142" t="s">
        <v>77</v>
      </c>
    </row>
    <row r="9" spans="1:12" ht="126">
      <c r="A9" s="7">
        <v>2</v>
      </c>
      <c r="B9" s="159" t="s">
        <v>49</v>
      </c>
      <c r="C9" s="160">
        <v>30000</v>
      </c>
      <c r="D9" s="153"/>
      <c r="E9" s="161">
        <v>200</v>
      </c>
      <c r="F9" s="161">
        <v>50</v>
      </c>
      <c r="G9" s="162">
        <v>0</v>
      </c>
      <c r="H9" s="161">
        <f>SUM(E9:G9)</f>
        <v>250</v>
      </c>
      <c r="I9" s="60" t="s">
        <v>95</v>
      </c>
      <c r="J9" s="60" t="s">
        <v>96</v>
      </c>
      <c r="K9" s="59" t="s">
        <v>70</v>
      </c>
      <c r="L9" s="142" t="s">
        <v>77</v>
      </c>
    </row>
    <row r="10" spans="1:12" ht="29.25" customHeight="1">
      <c r="A10" s="156" t="s">
        <v>22</v>
      </c>
      <c r="B10" s="157"/>
      <c r="C10" s="163"/>
      <c r="D10" s="153"/>
      <c r="E10" s="136"/>
      <c r="F10" s="136"/>
      <c r="G10" s="136"/>
      <c r="H10" s="136"/>
      <c r="I10" s="167"/>
      <c r="J10" s="167"/>
      <c r="K10" s="136"/>
      <c r="L10" s="136"/>
    </row>
    <row r="11" spans="1:12" ht="126">
      <c r="A11" s="7">
        <v>3</v>
      </c>
      <c r="B11" s="159" t="s">
        <v>50</v>
      </c>
      <c r="C11" s="164">
        <v>168000</v>
      </c>
      <c r="D11" s="154"/>
      <c r="E11" s="57">
        <v>885</v>
      </c>
      <c r="F11" s="57">
        <v>255</v>
      </c>
      <c r="G11" s="57">
        <v>10</v>
      </c>
      <c r="H11" s="165">
        <f>SUM(E11:G11)</f>
        <v>1150</v>
      </c>
      <c r="I11" s="60" t="s">
        <v>95</v>
      </c>
      <c r="J11" s="60" t="s">
        <v>96</v>
      </c>
      <c r="K11" s="95" t="s">
        <v>69</v>
      </c>
      <c r="L11" s="142" t="s">
        <v>64</v>
      </c>
    </row>
    <row r="12" spans="1:12" ht="126">
      <c r="A12" s="7">
        <v>4</v>
      </c>
      <c r="B12" s="159" t="s">
        <v>51</v>
      </c>
      <c r="C12" s="164">
        <v>30000</v>
      </c>
      <c r="D12" s="155"/>
      <c r="E12" s="57">
        <v>300</v>
      </c>
      <c r="F12" s="57">
        <v>100</v>
      </c>
      <c r="G12" s="166" t="s">
        <v>60</v>
      </c>
      <c r="H12" s="161">
        <f>SUM(E12:G12)</f>
        <v>400</v>
      </c>
      <c r="I12" s="60" t="s">
        <v>95</v>
      </c>
      <c r="J12" s="60" t="s">
        <v>96</v>
      </c>
      <c r="K12" s="59" t="s">
        <v>70</v>
      </c>
      <c r="L12" s="142" t="s">
        <v>64</v>
      </c>
    </row>
    <row r="13" spans="1:12" ht="35.25" customHeight="1">
      <c r="A13" s="136"/>
      <c r="B13" s="114" t="s">
        <v>19</v>
      </c>
      <c r="C13" s="155">
        <f>SUM(C8:C9,C11:C12)</f>
        <v>396000</v>
      </c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20.10000000000000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ht="20.10000000000000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ht="20.100000000000001" customHeight="1">
      <c r="A16" s="127"/>
      <c r="B16" s="139" t="s">
        <v>24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2" ht="20.100000000000001" customHeight="1">
      <c r="A17" s="127"/>
      <c r="B17" s="110" t="s">
        <v>44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2" ht="20.100000000000001" customHeight="1">
      <c r="A18" s="127"/>
      <c r="B18" s="139" t="s">
        <v>25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spans="1:12" ht="20.100000000000001" customHeight="1">
      <c r="A19" s="127"/>
      <c r="B19" s="110" t="s">
        <v>45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ht="20.100000000000001" customHeight="1">
      <c r="B20" s="110" t="s">
        <v>26</v>
      </c>
      <c r="C20" s="127"/>
      <c r="D20" s="127"/>
    </row>
    <row r="21" spans="1:12" ht="20.100000000000001" customHeight="1">
      <c r="B21" s="110" t="s">
        <v>46</v>
      </c>
      <c r="C21" s="127"/>
      <c r="D21" s="127"/>
    </row>
    <row r="22" spans="1:12" ht="20.100000000000001" customHeight="1">
      <c r="B22" s="110" t="s">
        <v>47</v>
      </c>
      <c r="C22" s="127"/>
      <c r="D22" s="127"/>
    </row>
  </sheetData>
  <mergeCells count="13">
    <mergeCell ref="A7:B7"/>
    <mergeCell ref="A10:B10"/>
    <mergeCell ref="L5:L6"/>
    <mergeCell ref="A1:L1"/>
    <mergeCell ref="A2:L2"/>
    <mergeCell ref="A3:L3"/>
    <mergeCell ref="A4:L4"/>
    <mergeCell ref="A5:A6"/>
    <mergeCell ref="B5:B6"/>
    <mergeCell ref="C5:D5"/>
    <mergeCell ref="E5:H5"/>
    <mergeCell ref="I5:J5"/>
    <mergeCell ref="K5:K6"/>
  </mergeCells>
  <pageMargins left="0.42" right="0.19685039370078741" top="0.35" bottom="0.16" header="0.2" footer="0.1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วิทย์</vt:lpstr>
      <vt:lpstr>สังคม</vt:lpstr>
      <vt:lpstr>ทำนุ</vt:lpstr>
      <vt:lpstr>วิทย์!Print_Area</vt:lpstr>
      <vt:lpstr>ทำนุ!Print_Titles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2018-09-24T09:07:31Z</cp:lastPrinted>
  <dcterms:created xsi:type="dcterms:W3CDTF">2017-09-04T04:20:38Z</dcterms:created>
  <dcterms:modified xsi:type="dcterms:W3CDTF">2018-10-04T02:03:59Z</dcterms:modified>
</cp:coreProperties>
</file>